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0" windowWidth="20730" windowHeight="1068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Лист1!$A$1:$E$125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48" i="1" l="1"/>
  <c r="D14" i="1"/>
  <c r="E57" i="1" l="1"/>
  <c r="E70" i="1" l="1"/>
  <c r="E24" i="1"/>
  <c r="E25" i="1"/>
  <c r="E27" i="1"/>
  <c r="E29" i="1"/>
  <c r="C86" i="1" l="1"/>
  <c r="E64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4" i="1"/>
  <c r="F117" i="5" l="1"/>
  <c r="G45" i="5"/>
  <c r="G69" i="5" s="1"/>
  <c r="G117" i="5" s="1"/>
  <c r="C123" i="5"/>
  <c r="C117" i="5"/>
  <c r="E16" i="1"/>
  <c r="G123" i="5" l="1"/>
  <c r="E67" i="1"/>
  <c r="E56" i="1" l="1"/>
  <c r="E37" i="1" l="1"/>
  <c r="E38" i="1"/>
  <c r="E39" i="1"/>
  <c r="E40" i="1"/>
  <c r="E41" i="1"/>
  <c r="E12" i="1"/>
  <c r="E13" i="1"/>
  <c r="E30" i="1" l="1"/>
  <c r="C112" i="1" l="1"/>
  <c r="D112" i="1"/>
  <c r="E96" i="1" l="1"/>
  <c r="D95" i="1"/>
  <c r="C95" i="1"/>
  <c r="E95" i="1" l="1"/>
  <c r="D68" i="1"/>
  <c r="E49" i="1" l="1"/>
  <c r="C4" i="1" l="1"/>
  <c r="D4" i="1"/>
  <c r="E66" i="1" l="1"/>
  <c r="E50" i="1"/>
  <c r="E62" i="1" l="1"/>
  <c r="E22" i="1"/>
  <c r="D97" i="1" l="1"/>
  <c r="C97" i="1"/>
  <c r="E101" i="1"/>
  <c r="D86" i="1"/>
  <c r="D91" i="1" l="1"/>
  <c r="C91" i="1"/>
  <c r="E94" i="1"/>
  <c r="E65" i="1" l="1"/>
  <c r="E108" i="1" l="1"/>
  <c r="E20" i="1" l="1"/>
  <c r="E55" i="1" l="1"/>
  <c r="E11" i="1" l="1"/>
  <c r="E78" i="1" l="1"/>
  <c r="E9" i="1"/>
  <c r="E51" i="1" l="1"/>
  <c r="E53" i="1"/>
  <c r="E54" i="1"/>
  <c r="E58" i="1" l="1"/>
  <c r="D116" i="1" l="1"/>
  <c r="C116" i="1"/>
  <c r="E118" i="1"/>
  <c r="E117" i="1"/>
  <c r="E115" i="1"/>
  <c r="D114" i="1"/>
  <c r="C114" i="1"/>
  <c r="E113" i="1"/>
  <c r="E111" i="1"/>
  <c r="E110" i="1"/>
  <c r="E109" i="1"/>
  <c r="D107" i="1"/>
  <c r="C107" i="1"/>
  <c r="E106" i="1"/>
  <c r="E105" i="1"/>
  <c r="D104" i="1"/>
  <c r="C104" i="1"/>
  <c r="E103" i="1"/>
  <c r="E102" i="1"/>
  <c r="E100" i="1"/>
  <c r="E99" i="1"/>
  <c r="E98" i="1"/>
  <c r="E93" i="1"/>
  <c r="E92" i="1"/>
  <c r="E90" i="1"/>
  <c r="E89" i="1"/>
  <c r="E87" i="1"/>
  <c r="E85" i="1"/>
  <c r="E84" i="1"/>
  <c r="D83" i="1"/>
  <c r="C83" i="1"/>
  <c r="E82" i="1"/>
  <c r="E81" i="1"/>
  <c r="E80" i="1"/>
  <c r="E79" i="1"/>
  <c r="E77" i="1"/>
  <c r="E76" i="1"/>
  <c r="E75" i="1"/>
  <c r="D74" i="1"/>
  <c r="C74" i="1"/>
  <c r="C68" i="1"/>
  <c r="E63" i="1"/>
  <c r="E61" i="1"/>
  <c r="E60" i="1"/>
  <c r="E47" i="1"/>
  <c r="E34" i="1"/>
  <c r="E32" i="1"/>
  <c r="E17" i="1"/>
  <c r="C14" i="1"/>
  <c r="E8" i="1"/>
  <c r="E6" i="1"/>
  <c r="E5" i="1"/>
  <c r="C119" i="1" l="1"/>
  <c r="D119" i="1"/>
  <c r="E114" i="1"/>
  <c r="E116" i="1"/>
  <c r="E107" i="1"/>
  <c r="E112" i="1"/>
  <c r="E83" i="1"/>
  <c r="E91" i="1"/>
  <c r="E97" i="1"/>
  <c r="E74" i="1"/>
  <c r="E104" i="1"/>
  <c r="E86" i="1"/>
  <c r="E4" i="1"/>
  <c r="D46" i="1"/>
  <c r="D72" i="1" s="1"/>
  <c r="E68" i="1"/>
  <c r="C46" i="1"/>
  <c r="C72" i="1" s="1"/>
  <c r="E14" i="1"/>
  <c r="D120" i="1" l="1"/>
  <c r="C120" i="1"/>
  <c r="C126" i="1"/>
  <c r="D126" i="1"/>
  <c r="E119" i="1"/>
  <c r="E72" i="1"/>
  <c r="E46" i="1"/>
</calcChain>
</file>

<file path=xl/sharedStrings.xml><?xml version="1.0" encoding="utf-8"?>
<sst xmlns="http://schemas.openxmlformats.org/spreadsheetml/2006/main" count="658" uniqueCount="348">
  <si>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</si>
  <si>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</si>
  <si>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</si>
  <si>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</si>
  <si>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</si>
  <si>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</si>
  <si>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</si>
  <si>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</si>
  <si>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</si>
  <si>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</si>
  <si>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</si>
  <si>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</si>
  <si>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</si>
  <si>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</si>
  <si>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</si>
  <si>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</si>
  <si>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</si>
  <si>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</si>
  <si>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</si>
  <si>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</si>
  <si>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</si>
  <si>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</si>
  <si>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</si>
  <si>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</si>
  <si>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</si>
  <si>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</si>
  <si>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</si>
  <si>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</si>
  <si>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</si>
  <si>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</si>
  <si>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</si>
  <si>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</si>
  <si>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</si>
  <si>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</si>
  <si>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</si>
  <si>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</si>
  <si>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</si>
  <si>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</si>
  <si>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</si>
  <si>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</si>
  <si>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</si>
  <si>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</si>
  <si>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</si>
  <si>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</si>
  <si>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</si>
  <si>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</si>
  <si>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</si>
  <si>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</si>
  <si>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</si>
  <si>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</si>
  <si>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</si>
  <si>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</si>
  <si>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</si>
  <si>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</si>
  <si>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</si>
  <si>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</si>
  <si>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</si>
  <si>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</si>
  <si>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</si>
  <si>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</si>
  <si>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</si>
  <si>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</si>
  <si>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</si>
  <si>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</si>
  <si>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</si>
  <si>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</si>
  <si>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</si>
  <si>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</si>
  <si>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</si>
  <si>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</si>
  <si>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</si>
  <si>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</si>
  <si>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</si>
  <si>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</si>
  <si>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</si>
  <si>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</si>
  <si>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</si>
  <si>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</si>
  <si>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</si>
  <si>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</si>
  <si>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</si>
  <si>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</si>
  <si>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</si>
  <si>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</si>
  <si>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</si>
  <si>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</si>
  <si>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</si>
  <si>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</si>
  <si>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</si>
  <si>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</si>
  <si>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</si>
  <si>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</si>
  <si>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</si>
  <si>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</si>
  <si>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</si>
  <si>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</si>
  <si>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</si>
  <si>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</si>
  <si>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</si>
  <si>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</si>
  <si>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</si>
  <si>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</si>
  <si>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</si>
  <si>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</si>
  <si>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</si>
  <si>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</si>
  <si>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</si>
  <si>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</si>
  <si>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</si>
  <si>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</si>
  <si>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</si>
  <si>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</si>
  <si>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</si>
  <si>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</si>
  <si>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</si>
  <si>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</si>
  <si>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</si>
  <si>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</si>
  <si>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</si>
  <si>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</si>
  <si>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</si>
  <si>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</si>
  <si>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</si>
  <si>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</si>
  <si>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</si>
  <si>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</si>
  <si>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</si>
  <si>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</si>
  <si>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</si>
  <si>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</si>
  <si>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</si>
  <si>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</si>
  <si>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</si>
  <si>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</si>
  <si>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</si>
  <si>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</si>
  <si>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</si>
  <si>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</si>
  <si>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</si>
  <si>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</si>
  <si>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</si>
  <si>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</si>
  <si>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</si>
  <si>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</si>
  <si>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</si>
  <si>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</si>
  <si>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</si>
  <si>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</si>
  <si>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</si>
  <si>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</si>
  <si>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</si>
  <si>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</si>
  <si>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</si>
  <si>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</si>
  <si>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</si>
  <si>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</si>
  <si>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</si>
  <si>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</si>
  <si>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</si>
  <si>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</si>
  <si>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</si>
  <si>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</si>
  <si>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</si>
  <si>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</si>
  <si>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</si>
  <si>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</si>
  <si>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</si>
  <si>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</si>
  <si>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</si>
  <si>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</si>
  <si>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</si>
  <si>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</si>
  <si>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</si>
  <si>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</si>
  <si>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</si>
  <si>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</si>
  <si>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</si>
  <si>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</si>
  <si>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</si>
  <si>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</si>
  <si>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</si>
  <si>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</si>
  <si>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</si>
  <si>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</si>
  <si>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</si>
  <si>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</si>
  <si>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</si>
  <si>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</si>
  <si>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</si>
  <si>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</si>
  <si>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</si>
  <si>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</si>
  <si>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</si>
  <si>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</si>
  <si>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</si>
  <si>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</si>
  <si>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</si>
  <si>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</si>
  <si>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</si>
  <si>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</si>
  <si>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</si>
  <si>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</si>
  <si>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</si>
  <si>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</si>
  <si>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</si>
  <si>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</si>
  <si>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</si>
  <si>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</si>
  <si>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</si>
  <si>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</si>
  <si>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</si>
  <si>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</si>
  <si>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</si>
  <si>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</si>
  <si>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</si>
  <si>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</si>
  <si>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</si>
  <si>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</si>
  <si>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</si>
  <si>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</si>
  <si>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</si>
  <si>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</si>
  <si>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</si>
  <si>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</si>
  <si>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</si>
  <si>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</si>
  <si>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</si>
  <si>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</si>
  <si>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</si>
  <si>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</si>
  <si>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</si>
  <si>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</si>
  <si>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</si>
  <si>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</si>
  <si>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</si>
  <si>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</si>
  <si>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</si>
  <si>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</si>
  <si>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</si>
  <si>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</si>
  <si>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</si>
  <si>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</si>
  <si>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</si>
  <si>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</si>
  <si>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</si>
  <si>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</si>
  <si>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</si>
  <si>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</si>
  <si>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</si>
  <si>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</si>
  <si>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</si>
  <si>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</si>
  <si>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</si>
  <si>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</si>
  <si>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</si>
  <si>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</si>
  <si>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</si>
  <si>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</si>
  <si>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</si>
  <si>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</si>
  <si>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</si>
  <si>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</si>
  <si>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</si>
  <si>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</si>
  <si>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</si>
  <si>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</si>
  <si>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</si>
  <si>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</si>
  <si>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</si>
  <si>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</si>
  <si>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</si>
  <si>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</si>
  <si>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</si>
  <si>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</si>
  <si>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</si>
  <si>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</si>
  <si>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</si>
  <si>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</si>
  <si>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</si>
  <si>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</si>
  <si>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</si>
  <si>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</si>
  <si>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</si>
  <si>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</si>
  <si>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</si>
  <si>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</si>
  <si>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</si>
  <si>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</si>
  <si>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</si>
  <si>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</si>
  <si>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</si>
  <si>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</si>
  <si>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</si>
  <si>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</si>
  <si>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</si>
  <si>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</si>
  <si>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</si>
  <si>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</si>
  <si>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</si>
  <si>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</si>
  <si>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</si>
  <si>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</si>
  <si>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</si>
  <si>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</si>
  <si>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</si>
  <si>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</si>
  <si>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</si>
  <si>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</si>
  <si>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</si>
  <si>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</si>
  <si>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</si>
  <si>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</si>
  <si>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</si>
  <si>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</si>
  <si>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</si>
  <si>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</si>
  <si>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</si>
  <si>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</si>
  <si>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</si>
  <si>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</si>
  <si>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</si>
  <si>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</si>
  <si>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</si>
  <si>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</si>
  <si>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</si>
  <si>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</si>
  <si>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</si>
  <si>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</si>
  <si>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</si>
  <si>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</si>
  <si>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</si>
  <si>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</si>
  <si>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</si>
  <si>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</si>
  <si>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</si>
  <si>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</si>
  <si>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</si>
  <si>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</si>
  <si>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</si>
  <si>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</si>
  <si>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</si>
  <si>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</si>
  <si>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</si>
  <si>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</si>
  <si>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</si>
  <si>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</si>
  <si>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Справка об исполнении районного бюджета на 01.07.2023 года</t>
  </si>
  <si>
    <t>Исполнено на 01.07.2023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</si>
</sst>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BreakPreview" zoomScale="80" zoomScaleNormal="90" zoomScaleSheetLayoutView="80" workbookViewId="0">
      <selection activeCell="A36" sqref="A36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346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331</v>
      </c>
      <c r="D3" s="11" t="s">
        <v>347</v>
      </c>
      <c r="E3" s="12" t="s">
        <v>330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90036.200000000012</v>
      </c>
      <c r="E4" s="53">
        <f t="shared" ref="E4:E41" si="0">D4/C4*100</f>
        <v>44.200870112490172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67516.600000000006</v>
      </c>
      <c r="E5" s="53">
        <f t="shared" si="0"/>
        <v>44.573032617457372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18449.5</v>
      </c>
      <c r="E6" s="53">
        <f t="shared" si="0"/>
        <v>44.522176023012193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-214.7</v>
      </c>
      <c r="E7" s="53">
        <v>0</v>
      </c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114.9</v>
      </c>
      <c r="E8" s="53">
        <f t="shared" si="0"/>
        <v>47.656574035669848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1960.5</v>
      </c>
      <c r="E9" s="53">
        <f t="shared" si="0"/>
        <v>34.110482818616788</v>
      </c>
      <c r="F9" s="19"/>
    </row>
    <row r="10" spans="1:6" x14ac:dyDescent="0.3">
      <c r="A10" s="16" t="s">
        <v>133</v>
      </c>
      <c r="B10" s="17" t="s">
        <v>134</v>
      </c>
      <c r="C10" s="18"/>
      <c r="D10" s="18">
        <v>0.6</v>
      </c>
      <c r="E10" s="53">
        <v>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2208.8000000000002</v>
      </c>
      <c r="E11" s="53">
        <f>D11/C11*100</f>
        <v>46.053125390934497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SUM(C16:C45)</f>
        <v>13682.400000000001</v>
      </c>
      <c r="D14" s="54">
        <f>SUM(D15:D45)</f>
        <v>6460</v>
      </c>
      <c r="E14" s="53">
        <f t="shared" si="0"/>
        <v>47.213939075016079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2315.8000000000002</v>
      </c>
      <c r="E16" s="53">
        <f>D16/C16*100</f>
        <v>44.500384319754041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1506.3</v>
      </c>
      <c r="E17" s="53">
        <f>D17/C17*100</f>
        <v>43.037142857142854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38.299999999999997</v>
      </c>
      <c r="E20" s="53">
        <f t="shared" si="0"/>
        <v>88.657407407407391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62</v>
      </c>
      <c r="E22" s="53">
        <f t="shared" ref="E22:E29" si="2">D22/C22*100</f>
        <v>162.72965879265092</v>
      </c>
      <c r="F22" s="22"/>
    </row>
    <row r="23" spans="1:6" x14ac:dyDescent="0.3">
      <c r="A23" s="16" t="s">
        <v>345</v>
      </c>
      <c r="B23" s="17" t="s">
        <v>336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227.9</v>
      </c>
      <c r="E24" s="53">
        <f t="shared" si="2"/>
        <v>54.915662650602414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191.7</v>
      </c>
      <c r="E25" s="53">
        <f t="shared" si="2"/>
        <v>95.85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40.299999999999997</v>
      </c>
      <c r="E26" s="53">
        <v>0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customHeight="1" x14ac:dyDescent="0.3">
      <c r="A28" s="16" t="s">
        <v>342</v>
      </c>
      <c r="B28" s="17" t="s">
        <v>131</v>
      </c>
      <c r="C28" s="18"/>
      <c r="D28" s="20">
        <v>344.6</v>
      </c>
      <c r="E28" s="53">
        <v>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2.5</v>
      </c>
      <c r="E29" s="81">
        <f t="shared" si="2"/>
        <v>250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589.5</v>
      </c>
      <c r="E30" s="53">
        <f t="shared" ref="E30" si="3">D30/C30*100</f>
        <v>49.330543933054393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270.8</v>
      </c>
      <c r="E32" s="53">
        <f t="shared" si="0"/>
        <v>28.671254632080469</v>
      </c>
      <c r="F32" s="22"/>
    </row>
    <row r="33" spans="1:6" ht="37.5" x14ac:dyDescent="0.3">
      <c r="A33" s="16" t="s">
        <v>340</v>
      </c>
      <c r="B33" s="17" t="s">
        <v>341</v>
      </c>
      <c r="C33" s="18"/>
      <c r="D33" s="18">
        <v>35.799999999999997</v>
      </c>
      <c r="E33" s="53">
        <v>0</v>
      </c>
      <c r="F33" s="22"/>
    </row>
    <row r="34" spans="1:6" ht="37.5" x14ac:dyDescent="0.3">
      <c r="A34" s="16" t="s">
        <v>343</v>
      </c>
      <c r="B34" s="17" t="s">
        <v>344</v>
      </c>
      <c r="C34" s="18">
        <v>1688.6</v>
      </c>
      <c r="D34" s="18">
        <v>555.4</v>
      </c>
      <c r="E34" s="53">
        <f t="shared" si="0"/>
        <v>32.891152433968969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150.4</v>
      </c>
      <c r="E35" s="53">
        <v>0</v>
      </c>
      <c r="F35" s="22"/>
    </row>
    <row r="36" spans="1:6" ht="56.25" x14ac:dyDescent="0.3">
      <c r="A36" s="25" t="s">
        <v>329</v>
      </c>
      <c r="B36" s="17" t="s">
        <v>332</v>
      </c>
      <c r="C36" s="18"/>
      <c r="D36" s="20">
        <v>98.5</v>
      </c>
      <c r="E36" s="53">
        <v>0</v>
      </c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hidden="1" customHeight="1" x14ac:dyDescent="0.3">
      <c r="A42" s="16" t="s">
        <v>168</v>
      </c>
      <c r="B42" s="17" t="s">
        <v>36</v>
      </c>
      <c r="C42" s="18">
        <v>0</v>
      </c>
      <c r="D42" s="24"/>
      <c r="E42" s="53">
        <v>0</v>
      </c>
      <c r="F42" s="22"/>
    </row>
    <row r="43" spans="1:6" ht="27" customHeight="1" x14ac:dyDescent="0.3">
      <c r="A43" s="16" t="s">
        <v>168</v>
      </c>
      <c r="B43" s="17" t="s">
        <v>36</v>
      </c>
      <c r="C43" s="18"/>
      <c r="D43" s="24">
        <v>8.3000000000000007</v>
      </c>
      <c r="E43" s="53">
        <v>0</v>
      </c>
      <c r="F43" s="22"/>
    </row>
    <row r="44" spans="1:6" ht="22.5" customHeight="1" x14ac:dyDescent="0.3">
      <c r="A44" s="16" t="s">
        <v>167</v>
      </c>
      <c r="B44" s="17" t="s">
        <v>169</v>
      </c>
      <c r="C44" s="18">
        <v>450</v>
      </c>
      <c r="D44" s="24">
        <v>247.7</v>
      </c>
      <c r="E44" s="53">
        <f>D44/C44*100</f>
        <v>55.044444444444437</v>
      </c>
      <c r="F44" s="22"/>
    </row>
    <row r="45" spans="1:6" ht="22.5" customHeight="1" x14ac:dyDescent="0.3">
      <c r="A45" s="16" t="s">
        <v>228</v>
      </c>
      <c r="B45" s="17" t="s">
        <v>335</v>
      </c>
      <c r="C45" s="18"/>
      <c r="D45" s="24">
        <v>-220.1</v>
      </c>
      <c r="E45" s="53">
        <v>0</v>
      </c>
      <c r="F45" s="22"/>
    </row>
    <row r="46" spans="1:6" x14ac:dyDescent="0.3">
      <c r="A46" s="27" t="s">
        <v>37</v>
      </c>
      <c r="B46" s="28"/>
      <c r="C46" s="55">
        <f>C14+C4</f>
        <v>217380.2</v>
      </c>
      <c r="D46" s="55">
        <f>D14+D4</f>
        <v>96496.200000000012</v>
      </c>
      <c r="E46" s="53">
        <f t="shared" ref="E46:E64" si="4">D46/C46*100</f>
        <v>44.390519467734414</v>
      </c>
      <c r="F46" s="29"/>
    </row>
    <row r="47" spans="1:6" ht="18" customHeight="1" x14ac:dyDescent="0.3">
      <c r="A47" s="16" t="s">
        <v>38</v>
      </c>
      <c r="B47" s="17" t="s">
        <v>161</v>
      </c>
      <c r="C47" s="18">
        <v>115133.9</v>
      </c>
      <c r="D47" s="18">
        <v>83279.899999999994</v>
      </c>
      <c r="E47" s="53">
        <f t="shared" si="4"/>
        <v>72.333083479322767</v>
      </c>
      <c r="F47" s="19"/>
    </row>
    <row r="48" spans="1:6" x14ac:dyDescent="0.3">
      <c r="A48" s="16" t="s">
        <v>39</v>
      </c>
      <c r="B48" s="17" t="s">
        <v>172</v>
      </c>
      <c r="C48" s="18">
        <v>42985.8</v>
      </c>
      <c r="D48" s="18">
        <v>21492.9</v>
      </c>
      <c r="E48" s="53">
        <f t="shared" si="4"/>
        <v>50</v>
      </c>
      <c r="F48" s="19"/>
    </row>
    <row r="49" spans="1:6" hidden="1" x14ac:dyDescent="0.3">
      <c r="A49" s="16" t="s">
        <v>125</v>
      </c>
      <c r="B49" s="17" t="s">
        <v>199</v>
      </c>
      <c r="C49" s="18"/>
      <c r="D49" s="18">
        <v>0</v>
      </c>
      <c r="E49" s="53" t="e">
        <f t="shared" ref="E49" si="5">D49/C49*100</f>
        <v>#DIV/0!</v>
      </c>
      <c r="F49" s="19"/>
    </row>
    <row r="50" spans="1:6" ht="37.5" x14ac:dyDescent="0.3">
      <c r="A50" s="16" t="s">
        <v>171</v>
      </c>
      <c r="B50" s="17" t="s">
        <v>177</v>
      </c>
      <c r="C50" s="18">
        <v>19890.3</v>
      </c>
      <c r="D50" s="18">
        <v>6965.9</v>
      </c>
      <c r="E50" s="53">
        <f t="shared" si="4"/>
        <v>35.021593440018499</v>
      </c>
      <c r="F50" s="19"/>
    </row>
    <row r="51" spans="1:6" ht="37.5" hidden="1" x14ac:dyDescent="0.3">
      <c r="A51" s="16" t="s">
        <v>165</v>
      </c>
      <c r="B51" s="17" t="s">
        <v>173</v>
      </c>
      <c r="C51" s="20"/>
      <c r="D51" s="20"/>
      <c r="E51" s="53" t="e">
        <f t="shared" si="4"/>
        <v>#DIV/0!</v>
      </c>
      <c r="F51" s="19"/>
    </row>
    <row r="52" spans="1:6" hidden="1" x14ac:dyDescent="0.3">
      <c r="A52" s="16" t="s">
        <v>170</v>
      </c>
      <c r="B52" s="17" t="s">
        <v>151</v>
      </c>
      <c r="C52" s="18"/>
      <c r="D52" s="18"/>
      <c r="E52" s="53"/>
      <c r="F52" s="19"/>
    </row>
    <row r="53" spans="1:6" hidden="1" x14ac:dyDescent="0.3">
      <c r="A53" s="16" t="s">
        <v>132</v>
      </c>
      <c r="B53" s="17" t="s">
        <v>127</v>
      </c>
      <c r="C53" s="18"/>
      <c r="D53" s="18"/>
      <c r="E53" s="53" t="e">
        <f t="shared" si="4"/>
        <v>#DIV/0!</v>
      </c>
      <c r="F53" s="19"/>
    </row>
    <row r="54" spans="1:6" hidden="1" x14ac:dyDescent="0.3">
      <c r="A54" s="16" t="s">
        <v>126</v>
      </c>
      <c r="B54" s="17" t="s">
        <v>127</v>
      </c>
      <c r="C54" s="18"/>
      <c r="D54" s="23"/>
      <c r="E54" s="53" t="e">
        <f t="shared" si="4"/>
        <v>#DIV/0!</v>
      </c>
      <c r="F54" s="19"/>
    </row>
    <row r="55" spans="1:6" x14ac:dyDescent="0.3">
      <c r="A55" s="16" t="s">
        <v>130</v>
      </c>
      <c r="B55" s="17" t="s">
        <v>174</v>
      </c>
      <c r="C55" s="18">
        <v>750.8</v>
      </c>
      <c r="D55" s="23">
        <v>750.8</v>
      </c>
      <c r="E55" s="53">
        <f t="shared" si="4"/>
        <v>100</v>
      </c>
      <c r="F55" s="19"/>
    </row>
    <row r="56" spans="1:6" x14ac:dyDescent="0.3">
      <c r="A56" s="16" t="s">
        <v>137</v>
      </c>
      <c r="B56" s="17" t="s">
        <v>160</v>
      </c>
      <c r="C56" s="18">
        <v>136.69999999999999</v>
      </c>
      <c r="D56" s="23">
        <v>136.69999999999999</v>
      </c>
      <c r="E56" s="53">
        <f t="shared" si="4"/>
        <v>100</v>
      </c>
      <c r="F56" s="19"/>
    </row>
    <row r="57" spans="1:6" x14ac:dyDescent="0.3">
      <c r="A57" s="16" t="s">
        <v>217</v>
      </c>
      <c r="B57" s="17" t="s">
        <v>222</v>
      </c>
      <c r="C57" s="18">
        <v>152610.29999999999</v>
      </c>
      <c r="D57" s="23">
        <v>75726.7</v>
      </c>
      <c r="E57" s="53">
        <f t="shared" si="4"/>
        <v>49.62096267421007</v>
      </c>
      <c r="F57" s="19"/>
    </row>
    <row r="58" spans="1:6" x14ac:dyDescent="0.3">
      <c r="A58" s="16" t="s">
        <v>40</v>
      </c>
      <c r="B58" s="17" t="s">
        <v>159</v>
      </c>
      <c r="C58" s="18">
        <v>221314.1</v>
      </c>
      <c r="D58" s="23">
        <v>127367.6</v>
      </c>
      <c r="E58" s="53">
        <f t="shared" ref="E58" si="6">D58/C58*100</f>
        <v>57.550603418399461</v>
      </c>
      <c r="F58" s="19"/>
    </row>
    <row r="59" spans="1:6" hidden="1" x14ac:dyDescent="0.3">
      <c r="A59" s="16" t="s">
        <v>41</v>
      </c>
      <c r="B59" s="17" t="s">
        <v>158</v>
      </c>
      <c r="C59" s="18"/>
      <c r="D59" s="20"/>
      <c r="E59" s="53"/>
      <c r="F59" s="19"/>
    </row>
    <row r="60" spans="1:6" x14ac:dyDescent="0.3">
      <c r="A60" s="16" t="s">
        <v>42</v>
      </c>
      <c r="B60" s="17" t="s">
        <v>157</v>
      </c>
      <c r="C60" s="18">
        <v>199398</v>
      </c>
      <c r="D60" s="18">
        <v>120597</v>
      </c>
      <c r="E60" s="53">
        <f t="shared" si="4"/>
        <v>60.480546444798847</v>
      </c>
      <c r="F60" s="19"/>
    </row>
    <row r="61" spans="1:6" s="32" customFormat="1" ht="37.5" x14ac:dyDescent="0.3">
      <c r="A61" s="30" t="s">
        <v>43</v>
      </c>
      <c r="B61" s="31" t="s">
        <v>156</v>
      </c>
      <c r="C61" s="23">
        <v>0.9</v>
      </c>
      <c r="D61" s="23">
        <v>0.9</v>
      </c>
      <c r="E61" s="53">
        <f t="shared" si="4"/>
        <v>100</v>
      </c>
      <c r="F61" s="19"/>
    </row>
    <row r="62" spans="1:6" hidden="1" x14ac:dyDescent="0.3">
      <c r="A62" s="16" t="s">
        <v>152</v>
      </c>
      <c r="B62" s="17" t="s">
        <v>155</v>
      </c>
      <c r="C62" s="23"/>
      <c r="D62" s="18"/>
      <c r="E62" s="53" t="e">
        <f t="shared" ref="E62" si="7">D62/C62*100</f>
        <v>#DIV/0!</v>
      </c>
      <c r="F62" s="19"/>
    </row>
    <row r="63" spans="1:6" x14ac:dyDescent="0.3">
      <c r="A63" s="16" t="s">
        <v>44</v>
      </c>
      <c r="B63" s="17" t="s">
        <v>154</v>
      </c>
      <c r="C63" s="23">
        <v>873744.9</v>
      </c>
      <c r="D63" s="18">
        <v>481258.3</v>
      </c>
      <c r="E63" s="53">
        <f t="shared" si="4"/>
        <v>55.079955259252444</v>
      </c>
      <c r="F63" s="19"/>
    </row>
    <row r="64" spans="1:6" ht="38.25" customHeight="1" x14ac:dyDescent="0.3">
      <c r="A64" s="33" t="s">
        <v>45</v>
      </c>
      <c r="B64" s="17" t="s">
        <v>153</v>
      </c>
      <c r="C64" s="23">
        <v>11083.4</v>
      </c>
      <c r="D64" s="18">
        <v>5469.7</v>
      </c>
      <c r="E64" s="53">
        <f t="shared" si="4"/>
        <v>49.350379847339262</v>
      </c>
      <c r="F64" s="19"/>
    </row>
    <row r="65" spans="1:6" ht="38.25" customHeight="1" x14ac:dyDescent="0.3">
      <c r="A65" s="33" t="s">
        <v>333</v>
      </c>
      <c r="B65" s="17" t="s">
        <v>334</v>
      </c>
      <c r="C65" s="23">
        <v>5043.5</v>
      </c>
      <c r="D65" s="18">
        <v>2720.7</v>
      </c>
      <c r="E65" s="53">
        <f t="shared" ref="E65:E67" si="8">D65/C65*100</f>
        <v>53.944681272925543</v>
      </c>
      <c r="F65" s="19"/>
    </row>
    <row r="66" spans="1:6" ht="38.25" customHeight="1" x14ac:dyDescent="0.3">
      <c r="A66" s="33" t="s">
        <v>198</v>
      </c>
      <c r="B66" s="17" t="s">
        <v>176</v>
      </c>
      <c r="C66" s="23">
        <v>31052.7</v>
      </c>
      <c r="D66" s="18">
        <v>18815.599999999999</v>
      </c>
      <c r="E66" s="53">
        <f t="shared" si="8"/>
        <v>60.592476660644643</v>
      </c>
      <c r="F66" s="19"/>
    </row>
    <row r="67" spans="1:6" ht="38.25" hidden="1" customHeight="1" x14ac:dyDescent="0.3">
      <c r="A67" s="33" t="s">
        <v>142</v>
      </c>
      <c r="B67" s="17" t="s">
        <v>175</v>
      </c>
      <c r="C67" s="23"/>
      <c r="D67" s="18"/>
      <c r="E67" s="53" t="e">
        <f t="shared" si="8"/>
        <v>#DIV/0!</v>
      </c>
      <c r="F67" s="19"/>
    </row>
    <row r="68" spans="1:6" ht="21" customHeight="1" x14ac:dyDescent="0.3">
      <c r="A68" s="27" t="s">
        <v>46</v>
      </c>
      <c r="B68" s="34" t="s">
        <v>47</v>
      </c>
      <c r="C68" s="54">
        <f>SUM(C47:C67)</f>
        <v>1673145.3</v>
      </c>
      <c r="D68" s="54">
        <f>SUM(D47:D67)</f>
        <v>944582.69999999984</v>
      </c>
      <c r="E68" s="53">
        <f>D68/C68*100</f>
        <v>56.455509273462368</v>
      </c>
      <c r="F68" s="35"/>
    </row>
    <row r="69" spans="1:6" ht="25.5" customHeight="1" x14ac:dyDescent="0.3">
      <c r="A69" s="80" t="s">
        <v>337</v>
      </c>
      <c r="B69" s="34" t="s">
        <v>166</v>
      </c>
      <c r="C69" s="23"/>
      <c r="D69" s="23">
        <v>10901.5</v>
      </c>
      <c r="E69" s="53">
        <v>0</v>
      </c>
      <c r="F69" s="35"/>
    </row>
    <row r="70" spans="1:6" ht="57" hidden="1" customHeight="1" x14ac:dyDescent="0.3">
      <c r="A70" s="80" t="s">
        <v>338</v>
      </c>
      <c r="B70" s="34" t="s">
        <v>339</v>
      </c>
      <c r="C70" s="23"/>
      <c r="D70" s="23"/>
      <c r="E70" s="53" t="e">
        <f t="shared" ref="E70" si="9">D70/C70*100</f>
        <v>#DIV/0!</v>
      </c>
      <c r="F70" s="35"/>
    </row>
    <row r="71" spans="1:6" ht="37.5" x14ac:dyDescent="0.3">
      <c r="A71" s="36" t="s">
        <v>49</v>
      </c>
      <c r="B71" s="34" t="s">
        <v>162</v>
      </c>
      <c r="C71" s="23">
        <v>0</v>
      </c>
      <c r="D71" s="18">
        <v>-17.8</v>
      </c>
      <c r="E71" s="53">
        <v>0</v>
      </c>
      <c r="F71" s="35"/>
    </row>
    <row r="72" spans="1:6" x14ac:dyDescent="0.3">
      <c r="A72" s="27" t="s">
        <v>50</v>
      </c>
      <c r="B72" s="34"/>
      <c r="C72" s="52">
        <f>C46+C68+C69+C71</f>
        <v>1890525.5</v>
      </c>
      <c r="D72" s="52">
        <f>D46+D68+D69+D70+D71</f>
        <v>1051962.5999999999</v>
      </c>
      <c r="E72" s="53">
        <f>D72/C72*100</f>
        <v>55.643925458820831</v>
      </c>
      <c r="F72" s="35"/>
    </row>
    <row r="73" spans="1:6" ht="42.75" customHeight="1" x14ac:dyDescent="0.25">
      <c r="A73" s="84" t="s">
        <v>122</v>
      </c>
      <c r="B73" s="85"/>
      <c r="C73" s="85"/>
      <c r="D73" s="85"/>
      <c r="E73" s="86"/>
    </row>
    <row r="74" spans="1:6" ht="19.5" customHeight="1" x14ac:dyDescent="0.25">
      <c r="A74" s="41" t="s">
        <v>51</v>
      </c>
      <c r="B74" s="42" t="s">
        <v>82</v>
      </c>
      <c r="C74" s="40">
        <f>SUM(C75:C82)</f>
        <v>127526.09999999999</v>
      </c>
      <c r="D74" s="40">
        <f>SUM(D75:D82)</f>
        <v>68164.5</v>
      </c>
      <c r="E74" s="43">
        <f>IF(C74=0," ",D74/C74*100)</f>
        <v>53.45141112289955</v>
      </c>
    </row>
    <row r="75" spans="1:6" ht="28.5" customHeight="1" x14ac:dyDescent="0.25">
      <c r="A75" s="44" t="s">
        <v>186</v>
      </c>
      <c r="B75" s="42" t="s">
        <v>83</v>
      </c>
      <c r="C75" s="45">
        <v>4309.5</v>
      </c>
      <c r="D75" s="45">
        <v>2705.5</v>
      </c>
      <c r="E75" s="46">
        <f>IF(C75=0," ",D75/C75*100)</f>
        <v>62.779904861352819</v>
      </c>
    </row>
    <row r="76" spans="1:6" ht="22.5" customHeight="1" x14ac:dyDescent="0.25">
      <c r="A76" s="44" t="s">
        <v>187</v>
      </c>
      <c r="B76" s="42" t="s">
        <v>84</v>
      </c>
      <c r="C76" s="45">
        <v>5408.9</v>
      </c>
      <c r="D76" s="45">
        <v>3499.1</v>
      </c>
      <c r="E76" s="46">
        <f>IF(C76=0," ",D76/C76*100)</f>
        <v>64.691526927841153</v>
      </c>
    </row>
    <row r="77" spans="1:6" ht="37.5" x14ac:dyDescent="0.25">
      <c r="A77" s="44" t="s">
        <v>188</v>
      </c>
      <c r="B77" s="42" t="s">
        <v>85</v>
      </c>
      <c r="C77" s="45">
        <v>69853</v>
      </c>
      <c r="D77" s="47">
        <v>37411</v>
      </c>
      <c r="E77" s="46">
        <f>IF(C77=0," ",D77/C77*100)</f>
        <v>53.55675489957482</v>
      </c>
    </row>
    <row r="78" spans="1:6" x14ac:dyDescent="0.25">
      <c r="A78" s="44" t="s">
        <v>52</v>
      </c>
      <c r="B78" s="42" t="s">
        <v>86</v>
      </c>
      <c r="C78" s="45">
        <v>0.9</v>
      </c>
      <c r="D78" s="45"/>
      <c r="E78" s="46">
        <f>IF(C78=0," ",D78/C78*100)</f>
        <v>0</v>
      </c>
    </row>
    <row r="79" spans="1:6" x14ac:dyDescent="0.25">
      <c r="A79" s="44" t="s">
        <v>189</v>
      </c>
      <c r="B79" s="42" t="s">
        <v>87</v>
      </c>
      <c r="C79" s="45">
        <v>30714.3</v>
      </c>
      <c r="D79" s="45">
        <v>14226.2</v>
      </c>
      <c r="E79" s="46">
        <f t="shared" ref="E79:E119" si="10">IF(C79=0," ",D79/C79*100)</f>
        <v>46.31783892193539</v>
      </c>
    </row>
    <row r="80" spans="1:6" x14ac:dyDescent="0.25">
      <c r="A80" s="44" t="s">
        <v>53</v>
      </c>
      <c r="B80" s="42" t="s">
        <v>88</v>
      </c>
      <c r="C80" s="45">
        <v>1399.4</v>
      </c>
      <c r="D80" s="45">
        <v>1399.4</v>
      </c>
      <c r="E80" s="46">
        <f t="shared" si="10"/>
        <v>100</v>
      </c>
    </row>
    <row r="81" spans="1:5" x14ac:dyDescent="0.25">
      <c r="A81" s="44" t="s">
        <v>54</v>
      </c>
      <c r="B81" s="42" t="s">
        <v>89</v>
      </c>
      <c r="C81" s="45">
        <v>1000</v>
      </c>
      <c r="D81" s="45"/>
      <c r="E81" s="46">
        <f t="shared" si="10"/>
        <v>0</v>
      </c>
    </row>
    <row r="82" spans="1:5" x14ac:dyDescent="0.25">
      <c r="A82" s="44" t="s">
        <v>55</v>
      </c>
      <c r="B82" s="42" t="s">
        <v>90</v>
      </c>
      <c r="C82" s="45">
        <v>14840.1</v>
      </c>
      <c r="D82" s="47">
        <v>8923.2999999999993</v>
      </c>
      <c r="E82" s="46">
        <f t="shared" si="10"/>
        <v>60.129648722043648</v>
      </c>
    </row>
    <row r="83" spans="1:5" x14ac:dyDescent="0.25">
      <c r="A83" s="41" t="s">
        <v>56</v>
      </c>
      <c r="B83" s="42" t="s">
        <v>91</v>
      </c>
      <c r="C83" s="40">
        <f>SUM(C84:C85)</f>
        <v>11911.6</v>
      </c>
      <c r="D83" s="40">
        <f>SUM(D84:D85)</f>
        <v>5098.5</v>
      </c>
      <c r="E83" s="43">
        <f t="shared" si="10"/>
        <v>42.802814063601872</v>
      </c>
    </row>
    <row r="84" spans="1:5" x14ac:dyDescent="0.25">
      <c r="A84" s="44" t="s">
        <v>215</v>
      </c>
      <c r="B84" s="42" t="s">
        <v>216</v>
      </c>
      <c r="C84" s="45">
        <v>11826.6</v>
      </c>
      <c r="D84" s="45">
        <v>5062.5</v>
      </c>
      <c r="E84" s="46">
        <f t="shared" si="10"/>
        <v>42.806047384709046</v>
      </c>
    </row>
    <row r="85" spans="1:5" x14ac:dyDescent="0.25">
      <c r="A85" s="44" t="s">
        <v>57</v>
      </c>
      <c r="B85" s="42" t="s">
        <v>92</v>
      </c>
      <c r="C85" s="45">
        <v>85</v>
      </c>
      <c r="D85" s="45">
        <v>36</v>
      </c>
      <c r="E85" s="46">
        <f t="shared" si="10"/>
        <v>42.352941176470587</v>
      </c>
    </row>
    <row r="86" spans="1:5" x14ac:dyDescent="0.25">
      <c r="A86" s="41" t="s">
        <v>58</v>
      </c>
      <c r="B86" s="42" t="s">
        <v>93</v>
      </c>
      <c r="C86" s="40">
        <f>C89+C87+C90+C88</f>
        <v>1706.2</v>
      </c>
      <c r="D86" s="40">
        <f>D89+D87+D90+D88</f>
        <v>786</v>
      </c>
      <c r="E86" s="43">
        <f t="shared" si="10"/>
        <v>46.067284022975031</v>
      </c>
    </row>
    <row r="87" spans="1:5" x14ac:dyDescent="0.25">
      <c r="A87" s="44" t="s">
        <v>59</v>
      </c>
      <c r="B87" s="42" t="s">
        <v>94</v>
      </c>
      <c r="C87" s="45">
        <v>33.4</v>
      </c>
      <c r="D87" s="47"/>
      <c r="E87" s="46">
        <f t="shared" si="10"/>
        <v>0</v>
      </c>
    </row>
    <row r="88" spans="1:5" hidden="1" x14ac:dyDescent="0.25">
      <c r="A88" s="44" t="s">
        <v>143</v>
      </c>
      <c r="B88" s="42" t="s">
        <v>144</v>
      </c>
      <c r="C88" s="45"/>
      <c r="D88" s="47">
        <v>0</v>
      </c>
      <c r="E88" s="46"/>
    </row>
    <row r="89" spans="1:5" x14ac:dyDescent="0.25">
      <c r="A89" s="44" t="s">
        <v>60</v>
      </c>
      <c r="B89" s="42" t="s">
        <v>95</v>
      </c>
      <c r="C89" s="45">
        <v>1592.8</v>
      </c>
      <c r="D89" s="47">
        <v>746.9</v>
      </c>
      <c r="E89" s="46">
        <f t="shared" si="10"/>
        <v>46.892265193370164</v>
      </c>
    </row>
    <row r="90" spans="1:5" x14ac:dyDescent="0.25">
      <c r="A90" s="44" t="s">
        <v>61</v>
      </c>
      <c r="B90" s="42" t="s">
        <v>96</v>
      </c>
      <c r="C90" s="45">
        <v>80</v>
      </c>
      <c r="D90" s="47">
        <v>39.1</v>
      </c>
      <c r="E90" s="46">
        <f t="shared" si="10"/>
        <v>48.875</v>
      </c>
    </row>
    <row r="91" spans="1:5" x14ac:dyDescent="0.25">
      <c r="A91" s="41" t="s">
        <v>62</v>
      </c>
      <c r="B91" s="42" t="s">
        <v>97</v>
      </c>
      <c r="C91" s="40">
        <f>C92+C93+C94</f>
        <v>24639.7</v>
      </c>
      <c r="D91" s="40">
        <f>D92+D93+D94</f>
        <v>9069.1</v>
      </c>
      <c r="E91" s="43">
        <f t="shared" si="10"/>
        <v>36.806860473138883</v>
      </c>
    </row>
    <row r="92" spans="1:5" hidden="1" x14ac:dyDescent="0.25">
      <c r="A92" s="44" t="s">
        <v>63</v>
      </c>
      <c r="B92" s="42" t="s">
        <v>98</v>
      </c>
      <c r="C92" s="45"/>
      <c r="D92" s="47"/>
      <c r="E92" s="46" t="str">
        <f t="shared" si="10"/>
        <v xml:space="preserve"> </v>
      </c>
    </row>
    <row r="93" spans="1:5" hidden="1" x14ac:dyDescent="0.25">
      <c r="A93" s="44" t="s">
        <v>64</v>
      </c>
      <c r="B93" s="42" t="s">
        <v>99</v>
      </c>
      <c r="C93" s="45"/>
      <c r="D93" s="47">
        <v>0</v>
      </c>
      <c r="E93" s="46" t="str">
        <f t="shared" si="10"/>
        <v xml:space="preserve"> </v>
      </c>
    </row>
    <row r="94" spans="1:5" x14ac:dyDescent="0.25">
      <c r="A94" s="44" t="s">
        <v>140</v>
      </c>
      <c r="B94" s="42" t="s">
        <v>141</v>
      </c>
      <c r="C94" s="45">
        <v>24639.7</v>
      </c>
      <c r="D94" s="47">
        <v>9069.1</v>
      </c>
      <c r="E94" s="46">
        <f t="shared" si="10"/>
        <v>36.806860473138883</v>
      </c>
    </row>
    <row r="95" spans="1:5" x14ac:dyDescent="0.25">
      <c r="A95" s="41" t="s">
        <v>200</v>
      </c>
      <c r="B95" s="42" t="s">
        <v>202</v>
      </c>
      <c r="C95" s="40">
        <f>C96</f>
        <v>36250.199999999997</v>
      </c>
      <c r="D95" s="40">
        <f>D96</f>
        <v>870.2</v>
      </c>
      <c r="E95" s="46">
        <f t="shared" si="10"/>
        <v>2.4005384797876981</v>
      </c>
    </row>
    <row r="96" spans="1:5" x14ac:dyDescent="0.25">
      <c r="A96" s="44" t="s">
        <v>201</v>
      </c>
      <c r="B96" s="42" t="s">
        <v>203</v>
      </c>
      <c r="C96" s="45">
        <v>36250.199999999997</v>
      </c>
      <c r="D96" s="47">
        <v>870.2</v>
      </c>
      <c r="E96" s="46">
        <f t="shared" si="10"/>
        <v>2.4005384797876981</v>
      </c>
    </row>
    <row r="97" spans="1:5" x14ac:dyDescent="0.25">
      <c r="A97" s="41" t="s">
        <v>65</v>
      </c>
      <c r="B97" s="42" t="s">
        <v>100</v>
      </c>
      <c r="C97" s="40">
        <f>C98+C99+C100+C102+C103+C101</f>
        <v>1405192.2</v>
      </c>
      <c r="D97" s="40">
        <f>D98+D99+D100+D102+D103+D101</f>
        <v>794639.20000000007</v>
      </c>
      <c r="E97" s="43">
        <f t="shared" si="10"/>
        <v>56.550214269620916</v>
      </c>
    </row>
    <row r="98" spans="1:5" x14ac:dyDescent="0.25">
      <c r="A98" s="44" t="s">
        <v>66</v>
      </c>
      <c r="B98" s="42" t="s">
        <v>101</v>
      </c>
      <c r="C98" s="45">
        <v>385810.3</v>
      </c>
      <c r="D98" s="47">
        <v>232362.5</v>
      </c>
      <c r="E98" s="46">
        <f t="shared" si="10"/>
        <v>60.227137533653199</v>
      </c>
    </row>
    <row r="99" spans="1:5" x14ac:dyDescent="0.25">
      <c r="A99" s="44" t="s">
        <v>67</v>
      </c>
      <c r="B99" s="42" t="s">
        <v>102</v>
      </c>
      <c r="C99" s="45">
        <v>885273.7</v>
      </c>
      <c r="D99" s="47">
        <v>498615.5</v>
      </c>
      <c r="E99" s="46">
        <f t="shared" si="10"/>
        <v>56.323315602846904</v>
      </c>
    </row>
    <row r="100" spans="1:5" x14ac:dyDescent="0.25">
      <c r="A100" s="44" t="s">
        <v>181</v>
      </c>
      <c r="B100" s="42" t="s">
        <v>103</v>
      </c>
      <c r="C100" s="45">
        <v>64879.7</v>
      </c>
      <c r="D100" s="47">
        <v>28024</v>
      </c>
      <c r="E100" s="46">
        <f t="shared" si="10"/>
        <v>43.193787887428584</v>
      </c>
    </row>
    <row r="101" spans="1:5" x14ac:dyDescent="0.25">
      <c r="A101" s="44" t="s">
        <v>182</v>
      </c>
      <c r="B101" s="42" t="s">
        <v>145</v>
      </c>
      <c r="C101" s="45">
        <v>30</v>
      </c>
      <c r="D101" s="47">
        <v>0</v>
      </c>
      <c r="E101" s="46">
        <f t="shared" si="10"/>
        <v>0</v>
      </c>
    </row>
    <row r="102" spans="1:5" x14ac:dyDescent="0.25">
      <c r="A102" s="44" t="s">
        <v>183</v>
      </c>
      <c r="B102" s="42" t="s">
        <v>104</v>
      </c>
      <c r="C102" s="45">
        <v>212</v>
      </c>
      <c r="D102" s="47">
        <v>211.9</v>
      </c>
      <c r="E102" s="46">
        <f t="shared" si="10"/>
        <v>99.952830188679243</v>
      </c>
    </row>
    <row r="103" spans="1:5" x14ac:dyDescent="0.25">
      <c r="A103" s="44" t="s">
        <v>68</v>
      </c>
      <c r="B103" s="42" t="s">
        <v>105</v>
      </c>
      <c r="C103" s="47">
        <v>68986.5</v>
      </c>
      <c r="D103" s="47">
        <v>35425.300000000003</v>
      </c>
      <c r="E103" s="46">
        <f t="shared" si="10"/>
        <v>51.351061439557022</v>
      </c>
    </row>
    <row r="104" spans="1:5" x14ac:dyDescent="0.25">
      <c r="A104" s="41" t="s">
        <v>184</v>
      </c>
      <c r="B104" s="42" t="s">
        <v>106</v>
      </c>
      <c r="C104" s="40">
        <f>C105+C106</f>
        <v>63471.899999999994</v>
      </c>
      <c r="D104" s="40">
        <f>D105+D106</f>
        <v>29942.100000000002</v>
      </c>
      <c r="E104" s="43">
        <f t="shared" si="10"/>
        <v>47.173788715951474</v>
      </c>
    </row>
    <row r="105" spans="1:5" x14ac:dyDescent="0.25">
      <c r="A105" s="44" t="s">
        <v>69</v>
      </c>
      <c r="B105" s="42" t="s">
        <v>107</v>
      </c>
      <c r="C105" s="45">
        <v>40309.199999999997</v>
      </c>
      <c r="D105" s="45">
        <v>19311.400000000001</v>
      </c>
      <c r="E105" s="46">
        <f t="shared" si="10"/>
        <v>47.908169847082064</v>
      </c>
    </row>
    <row r="106" spans="1:5" x14ac:dyDescent="0.25">
      <c r="A106" s="44" t="s">
        <v>185</v>
      </c>
      <c r="B106" s="42" t="s">
        <v>108</v>
      </c>
      <c r="C106" s="45">
        <v>23162.7</v>
      </c>
      <c r="D106" s="45">
        <v>10630.7</v>
      </c>
      <c r="E106" s="46">
        <f t="shared" si="10"/>
        <v>45.895772081838473</v>
      </c>
    </row>
    <row r="107" spans="1:5" x14ac:dyDescent="0.25">
      <c r="A107" s="41" t="s">
        <v>70</v>
      </c>
      <c r="B107" s="42" t="s">
        <v>109</v>
      </c>
      <c r="C107" s="40">
        <f>C108+C109+C111+C110</f>
        <v>26780.699999999997</v>
      </c>
      <c r="D107" s="40">
        <f>D108+D109+D111+D110</f>
        <v>12810.1</v>
      </c>
      <c r="E107" s="43">
        <f t="shared" si="10"/>
        <v>47.833327732284822</v>
      </c>
    </row>
    <row r="108" spans="1:5" x14ac:dyDescent="0.25">
      <c r="A108" s="44" t="s">
        <v>71</v>
      </c>
      <c r="B108" s="42" t="s">
        <v>110</v>
      </c>
      <c r="C108" s="45">
        <v>8685.7999999999993</v>
      </c>
      <c r="D108" s="45">
        <v>4312.1000000000004</v>
      </c>
      <c r="E108" s="46">
        <f t="shared" si="10"/>
        <v>49.645398236201629</v>
      </c>
    </row>
    <row r="109" spans="1:5" x14ac:dyDescent="0.25">
      <c r="A109" s="44" t="s">
        <v>72</v>
      </c>
      <c r="B109" s="42" t="s">
        <v>111</v>
      </c>
      <c r="C109" s="45">
        <v>1604.1</v>
      </c>
      <c r="D109" s="47">
        <v>1491.1</v>
      </c>
      <c r="E109" s="46">
        <f t="shared" si="10"/>
        <v>92.955551399538678</v>
      </c>
    </row>
    <row r="110" spans="1:5" x14ac:dyDescent="0.25">
      <c r="A110" s="44" t="s">
        <v>73</v>
      </c>
      <c r="B110" s="42" t="s">
        <v>112</v>
      </c>
      <c r="C110" s="45">
        <v>14270.3</v>
      </c>
      <c r="D110" s="45">
        <v>5927.2</v>
      </c>
      <c r="E110" s="46">
        <f t="shared" si="10"/>
        <v>41.53521649860199</v>
      </c>
    </row>
    <row r="111" spans="1:5" x14ac:dyDescent="0.25">
      <c r="A111" s="44" t="s">
        <v>74</v>
      </c>
      <c r="B111" s="42" t="s">
        <v>113</v>
      </c>
      <c r="C111" s="45">
        <v>2220.5</v>
      </c>
      <c r="D111" s="45">
        <v>1079.7</v>
      </c>
      <c r="E111" s="46">
        <f t="shared" si="10"/>
        <v>48.624183742400362</v>
      </c>
    </row>
    <row r="112" spans="1:5" x14ac:dyDescent="0.25">
      <c r="A112" s="41" t="s">
        <v>75</v>
      </c>
      <c r="B112" s="42" t="s">
        <v>114</v>
      </c>
      <c r="C112" s="40">
        <f>C113</f>
        <v>6233.7</v>
      </c>
      <c r="D112" s="40">
        <f>D113</f>
        <v>6233.7</v>
      </c>
      <c r="E112" s="43">
        <f t="shared" si="10"/>
        <v>100</v>
      </c>
    </row>
    <row r="113" spans="1:5" x14ac:dyDescent="0.25">
      <c r="A113" s="44" t="s">
        <v>76</v>
      </c>
      <c r="B113" s="42" t="s">
        <v>115</v>
      </c>
      <c r="C113" s="45">
        <v>6233.7</v>
      </c>
      <c r="D113" s="45">
        <v>6233.7</v>
      </c>
      <c r="E113" s="46">
        <f t="shared" si="10"/>
        <v>100</v>
      </c>
    </row>
    <row r="114" spans="1:5" hidden="1" x14ac:dyDescent="0.25">
      <c r="A114" s="41" t="s">
        <v>77</v>
      </c>
      <c r="B114" s="42" t="s">
        <v>116</v>
      </c>
      <c r="C114" s="40">
        <f>C115</f>
        <v>0</v>
      </c>
      <c r="D114" s="40">
        <f>D115</f>
        <v>0</v>
      </c>
      <c r="E114" s="43" t="str">
        <f t="shared" si="10"/>
        <v xml:space="preserve"> </v>
      </c>
    </row>
    <row r="115" spans="1:5" hidden="1" x14ac:dyDescent="0.25">
      <c r="A115" s="44" t="s">
        <v>78</v>
      </c>
      <c r="B115" s="42" t="s">
        <v>117</v>
      </c>
      <c r="C115" s="45">
        <v>0</v>
      </c>
      <c r="D115" s="45">
        <v>0</v>
      </c>
      <c r="E115" s="46" t="str">
        <f t="shared" si="10"/>
        <v xml:space="preserve"> </v>
      </c>
    </row>
    <row r="116" spans="1:5" x14ac:dyDescent="0.25">
      <c r="A116" s="41" t="s">
        <v>179</v>
      </c>
      <c r="B116" s="42" t="s">
        <v>118</v>
      </c>
      <c r="C116" s="40">
        <f>C117+C118</f>
        <v>202372.80000000002</v>
      </c>
      <c r="D116" s="40">
        <f>D117+D118</f>
        <v>124048.3</v>
      </c>
      <c r="E116" s="43">
        <f t="shared" si="10"/>
        <v>61.296923301945718</v>
      </c>
    </row>
    <row r="117" spans="1:5" x14ac:dyDescent="0.25">
      <c r="A117" s="44" t="s">
        <v>180</v>
      </c>
      <c r="B117" s="42" t="s">
        <v>119</v>
      </c>
      <c r="C117" s="45">
        <v>190416.6</v>
      </c>
      <c r="D117" s="45">
        <v>116370.2</v>
      </c>
      <c r="E117" s="46">
        <f t="shared" si="10"/>
        <v>61.113474350450538</v>
      </c>
    </row>
    <row r="118" spans="1:5" x14ac:dyDescent="0.25">
      <c r="A118" s="44" t="s">
        <v>79</v>
      </c>
      <c r="B118" s="42" t="s">
        <v>120</v>
      </c>
      <c r="C118" s="45">
        <v>11956.2</v>
      </c>
      <c r="D118" s="45">
        <v>7678.1</v>
      </c>
      <c r="E118" s="46">
        <f t="shared" si="10"/>
        <v>64.218564426824571</v>
      </c>
    </row>
    <row r="119" spans="1:5" x14ac:dyDescent="0.25">
      <c r="A119" s="39" t="s">
        <v>80</v>
      </c>
      <c r="B119" s="48" t="s">
        <v>121</v>
      </c>
      <c r="C119" s="40">
        <f>C74+C83+C86+C91+C97+C104+C107+C112+C116+C114+C95</f>
        <v>1906085.0999999999</v>
      </c>
      <c r="D119" s="40">
        <f>D74+D83+D86+D91+D97+D104+D107+D112+D116+D114+D95</f>
        <v>1051661.7</v>
      </c>
      <c r="E119" s="43">
        <f t="shared" si="10"/>
        <v>55.17391117531951</v>
      </c>
    </row>
    <row r="120" spans="1:5" x14ac:dyDescent="0.3">
      <c r="A120" s="49" t="s">
        <v>81</v>
      </c>
      <c r="B120" s="50"/>
      <c r="C120" s="51">
        <f>C72-C119</f>
        <v>-15559.59999999986</v>
      </c>
      <c r="D120" s="51">
        <f>D72-D119</f>
        <v>300.89999999990687</v>
      </c>
      <c r="E120" s="43"/>
    </row>
    <row r="123" spans="1:5" x14ac:dyDescent="0.3">
      <c r="A123" s="37" t="s">
        <v>138</v>
      </c>
      <c r="C123" s="56" t="s">
        <v>226</v>
      </c>
    </row>
    <row r="126" spans="1:5" x14ac:dyDescent="0.3">
      <c r="C126" s="6">
        <f>C72-C119</f>
        <v>-15559.59999999986</v>
      </c>
      <c r="D126" s="6">
        <f>D72-D119</f>
        <v>300.89999999990687</v>
      </c>
    </row>
  </sheetData>
  <mergeCells count="2">
    <mergeCell ref="A1:E1"/>
    <mergeCell ref="A73:E73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2023-07-13T06:36:08Z</cp:lastPrinted>
  <dcterms:created xsi:type="dcterms:W3CDTF">2018-02-13T00:40:04Z</dcterms:created>
  <dcterms:modified xsi:type="dcterms:W3CDTF">2023-07-13T06:37:37Z</dcterms:modified>
</cp:coreProperties>
</file>